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latiňany\Slatiňany - jízdárna\Rozpočty + výkazy výměr\Výkazy výměr\"/>
    </mc:Choice>
  </mc:AlternateContent>
  <xr:revisionPtr revIDLastSave="0" documentId="13_ncr:1_{688A09B5-6A1A-4C9E-B408-5014EB16EFF2}" xr6:coauthVersionLast="43" xr6:coauthVersionMax="43" xr10:uidLastSave="{00000000-0000-0000-0000-000000000000}"/>
  <bookViews>
    <workbookView xWindow="-110" yWindow="-110" windowWidth="38620" windowHeight="21220" xr2:uid="{00000000-000D-0000-FFFF-FFFF00000000}"/>
  </bookViews>
  <sheets>
    <sheet name="Stavba" sheetId="1" r:id="rId1"/>
    <sheet name="VRN" sheetId="2" r:id="rId2"/>
  </sheets>
  <externalReferences>
    <externalReference r:id="rId3"/>
  </externalReferences>
  <definedNames>
    <definedName name="CelkemObjekty" localSheetId="0">Stavba!$F$45</definedName>
    <definedName name="cisloobjektu">'[1]Krycí list'!$A$5</definedName>
    <definedName name="CisloStavby" localSheetId="0">Stavba!$D$5</definedName>
    <definedName name="cislostavby">'[1]Krycí list'!$A$7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objektu">'[1]Krycí list'!$C$5</definedName>
    <definedName name="NazevStavby" localSheetId="0">Stavba!$E$5</definedName>
    <definedName name="nazevstavby">'[1]Krycí list'!$C$7</definedName>
    <definedName name="Objednatel" localSheetId="0">Stavba!$D$11</definedName>
    <definedName name="Objekt" localSheetId="0">Stavba!$B$29</definedName>
    <definedName name="_xlnm.Print_Area" localSheetId="0">Stavba!$B$1:$J$46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ucetDilu" localSheetId="0">Stavba!#REF!</definedName>
    <definedName name="StavbaCelkem" localSheetId="0">Stavba!$H$45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2" l="1"/>
  <c r="G18" i="2"/>
  <c r="G19" i="2"/>
  <c r="G20" i="2"/>
  <c r="G22" i="2" l="1"/>
  <c r="H44" i="1" s="1"/>
  <c r="G8" i="2"/>
  <c r="G9" i="2"/>
  <c r="G10" i="2"/>
  <c r="G11" i="2"/>
  <c r="G12" i="2"/>
  <c r="G14" i="2"/>
  <c r="G15" i="2"/>
  <c r="G16" i="2"/>
  <c r="G7" i="2"/>
  <c r="E4" i="2"/>
  <c r="F3" i="2"/>
  <c r="C3" i="2"/>
  <c r="I44" i="1" l="1"/>
  <c r="H45" i="1"/>
  <c r="I41" i="1"/>
  <c r="I40" i="1"/>
  <c r="I39" i="1"/>
  <c r="I38" i="1"/>
  <c r="I37" i="1"/>
  <c r="I36" i="1"/>
  <c r="I35" i="1"/>
  <c r="I34" i="1"/>
  <c r="I33" i="1"/>
  <c r="I42" i="1" l="1"/>
  <c r="I32" i="1"/>
  <c r="I21" i="1" l="1"/>
  <c r="G45" i="1"/>
  <c r="I19" i="1" s="1"/>
  <c r="I43" i="1"/>
  <c r="H29" i="1"/>
  <c r="I31" i="1"/>
  <c r="I2" i="1"/>
  <c r="D20" i="1"/>
  <c r="D22" i="1"/>
  <c r="G29" i="1"/>
  <c r="I30" i="1"/>
  <c r="I45" i="1" l="1"/>
  <c r="I22" i="1" s="1"/>
  <c r="I20" i="1"/>
  <c r="I23" i="1" l="1"/>
</calcChain>
</file>

<file path=xl/sharedStrings.xml><?xml version="1.0" encoding="utf-8"?>
<sst xmlns="http://schemas.openxmlformats.org/spreadsheetml/2006/main" count="102" uniqueCount="85">
  <si>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</si>
  <si>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</si>
  <si>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</si>
  <si>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</si>
  <si>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</si>
  <si>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</si>
  <si>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</si>
  <si>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</si>
  <si>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</si>
  <si>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</si>
  <si>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</si>
  <si>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</si>
  <si>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</si>
  <si>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</si>
  <si>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</si>
  <si>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</si>
  <si>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</si>
  <si>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DPH celkem</t>
  </si>
  <si>
    <t>Celkem za stavbu</t>
  </si>
  <si>
    <t>Souhrný rozpočet stavby</t>
  </si>
  <si>
    <t xml:space="preserve">    Ing.J.Jirsák</t>
  </si>
  <si>
    <t>Národní hřebčín Kladruby nad Labem</t>
  </si>
  <si>
    <t>Rekonstrukce zařízení pro výcvik koní</t>
  </si>
  <si>
    <t>Skladový objekt - zdravotechnické instalace</t>
  </si>
  <si>
    <t>Skladový objekt - stavební řešení</t>
  </si>
  <si>
    <t>SO.1 - D.1.1</t>
  </si>
  <si>
    <t>SO.1 - D.1.3.1</t>
  </si>
  <si>
    <t>SO.1 - D.1.3.2</t>
  </si>
  <si>
    <t>Skladový objekt - elektroinstalace, hromosvod a uzemění</t>
  </si>
  <si>
    <t>SO.1 - D.1.3.3</t>
  </si>
  <si>
    <t>Skladový objekt - vzduchotechnika</t>
  </si>
  <si>
    <t>SO.2 - D.1.1</t>
  </si>
  <si>
    <t>SO.2 - D.1.3.1</t>
  </si>
  <si>
    <t>SO.2 - D.1.3.2</t>
  </si>
  <si>
    <t>SO.2 - D.1.3.3</t>
  </si>
  <si>
    <t>Jízdárna - stavební řešení</t>
  </si>
  <si>
    <t>Jízdárna - zdravotechnické instalace</t>
  </si>
  <si>
    <t>Jízdárna - elektroinstalace, hromosvod a uzemění</t>
  </si>
  <si>
    <t>Jízdárna - vzduchotechnika</t>
  </si>
  <si>
    <t>SO.3</t>
  </si>
  <si>
    <t>SO.4</t>
  </si>
  <si>
    <t>SO.5</t>
  </si>
  <si>
    <t>SO.6</t>
  </si>
  <si>
    <t>SO.7</t>
  </si>
  <si>
    <t>Kanalizace a akumulační jímka</t>
  </si>
  <si>
    <t>Výběh pro koně společný</t>
  </si>
  <si>
    <t>Výběh pro koně s řízeným chodem</t>
  </si>
  <si>
    <t>Venkovní plocha - příprava</t>
  </si>
  <si>
    <t>Zpevněné plochy</t>
  </si>
  <si>
    <t>Přívod elektro pro objekty SO.4 a SO.5 (napojení RK1 a RK2)</t>
  </si>
  <si>
    <t>VRN</t>
  </si>
  <si>
    <t>Soupis prací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</si>
  <si>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</si>
  <si>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</si>
  <si>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</si>
  <si>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</si>
  <si>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</si>
  <si>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</si>
  <si>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</si>
  <si>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</si>
  <si>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</si>
  <si>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OST - vedlejší a ostatní náklady stavby</t>
  </si>
  <si>
    <t>031103R00</t>
  </si>
  <si>
    <t>Kč</t>
  </si>
  <si>
    <t>Vybudování, provoz , údržba a odstranění staveniště</t>
  </si>
  <si>
    <t>031103R001</t>
  </si>
  <si>
    <t>Uvedení povrchů dotčených stavbou do původního stavu</t>
  </si>
  <si>
    <t>Provozní a územní vlivy</t>
  </si>
  <si>
    <t>071103R00</t>
  </si>
  <si>
    <t>301109R02</t>
  </si>
  <si>
    <t>Vytýčení tras technické infrastruktury</t>
  </si>
  <si>
    <t>Geodetické zaměření skutečného provedení stavby (předáno v 4x tištěné formě a 1x na CD(DVD)</t>
  </si>
  <si>
    <t>012103R01</t>
  </si>
  <si>
    <t>043103R00</t>
  </si>
  <si>
    <t>Zkoušky, atesty a revize</t>
  </si>
  <si>
    <t>Pozn: Náklady na zajištění všech nezbytných zkoušek a atestů podle ČSN a případných jiných právních předpisů platných v době provádění díla, kterými bude dokázáno dosažení předepsaných technickcý parametrů díla</t>
  </si>
  <si>
    <t>043194R00</t>
  </si>
  <si>
    <t>Fotodokumentace prováděného dílna</t>
  </si>
  <si>
    <t>045002R00</t>
  </si>
  <si>
    <t>koordinační a kompletační činnost</t>
  </si>
  <si>
    <t>Zajištění nezbytných průzkumů</t>
  </si>
  <si>
    <t>Pozn: Zajištění nezbytných průzkumů nutných pro řádné provádění a dokončení díla</t>
  </si>
  <si>
    <t>Vytyčení tras technické infrastruktury</t>
  </si>
  <si>
    <t>Zpracování výškopisu a polohopisu, zaměření skutečného provedení stavby</t>
  </si>
  <si>
    <t>Dokumentace skutečného provedení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</si>
</sst>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6" fillId="0" borderId="0"/>
  </cellStyleXfs>
  <cellXfs count="145">
    <xf numFmtId="0" fontId="0" fillId="0" borderId="0" xfId="0"/>
    <xf numFmtId="0" fontId="0" fillId="0" borderId="0" xfId="0" applyAlignment="1"/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 applyAlignment="1"/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49" fontId="0" fillId="0" borderId="0" xfId="0" applyNumberForma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1" fillId="18" borderId="10" xfId="0" applyFont="1" applyFill="1" applyBorder="1" applyAlignment="1">
      <alignment wrapText="1"/>
    </xf>
    <xf numFmtId="0" fontId="21" fillId="18" borderId="11" xfId="0" applyFont="1" applyFill="1" applyBorder="1" applyAlignment="1">
      <alignment wrapText="1"/>
    </xf>
    <xf numFmtId="0" fontId="21" fillId="18" borderId="12" xfId="0" applyFont="1" applyFill="1" applyBorder="1" applyAlignment="1">
      <alignment wrapText="1"/>
    </xf>
    <xf numFmtId="0" fontId="21" fillId="18" borderId="10" xfId="0" applyFont="1" applyFill="1" applyBorder="1" applyAlignment="1">
      <alignment horizontal="right" wrapText="1"/>
    </xf>
    <xf numFmtId="0" fontId="0" fillId="18" borderId="11" xfId="0" applyFill="1" applyBorder="1" applyAlignment="1"/>
    <xf numFmtId="0" fontId="21" fillId="18" borderId="11" xfId="0" applyFont="1" applyFill="1" applyBorder="1" applyAlignment="1">
      <alignment horizontal="right" wrapText="1"/>
    </xf>
    <xf numFmtId="0" fontId="21" fillId="18" borderId="12" xfId="0" applyFont="1" applyFill="1" applyBorder="1" applyAlignment="1">
      <alignment horizontal="right" vertical="center"/>
    </xf>
    <xf numFmtId="0" fontId="21" fillId="19" borderId="0" xfId="0" applyFont="1" applyFill="1" applyBorder="1" applyAlignment="1">
      <alignment horizontal="right" wrapText="1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14" xfId="0" applyBorder="1" applyAlignment="1">
      <alignment vertical="center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25" fillId="19" borderId="0" xfId="0" applyNumberFormat="1" applyFont="1" applyFill="1" applyBorder="1" applyAlignment="1">
      <alignment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19" borderId="0" xfId="0" applyNumberFormat="1" applyFill="1" applyBorder="1" applyAlignment="1">
      <alignment vertical="center"/>
    </xf>
    <xf numFmtId="4" fontId="0" fillId="0" borderId="17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0" fontId="23" fillId="20" borderId="10" xfId="0" applyFont="1" applyFill="1" applyBorder="1" applyAlignment="1">
      <alignment vertical="center"/>
    </xf>
    <xf numFmtId="0" fontId="24" fillId="20" borderId="11" xfId="0" applyFont="1" applyFill="1" applyBorder="1" applyAlignment="1">
      <alignment vertical="center"/>
    </xf>
    <xf numFmtId="0" fontId="0" fillId="20" borderId="11" xfId="0" applyFill="1" applyBorder="1" applyAlignment="1">
      <alignment vertical="center"/>
    </xf>
    <xf numFmtId="4" fontId="23" fillId="20" borderId="19" xfId="0" applyNumberFormat="1" applyFont="1" applyFill="1" applyBorder="1" applyAlignment="1">
      <alignment horizontal="right" vertical="center"/>
    </xf>
    <xf numFmtId="4" fontId="23" fillId="20" borderId="20" xfId="0" applyNumberFormat="1" applyFont="1" applyFill="1" applyBorder="1" applyAlignment="1">
      <alignment horizontal="right" vertical="center"/>
    </xf>
    <xf numFmtId="4" fontId="24" fillId="19" borderId="0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/>
    </xf>
    <xf numFmtId="4" fontId="0" fillId="0" borderId="0" xfId="0" applyNumberFormat="1"/>
    <xf numFmtId="0" fontId="21" fillId="18" borderId="10" xfId="0" applyFont="1" applyFill="1" applyBorder="1" applyAlignment="1">
      <alignment vertical="center"/>
    </xf>
    <xf numFmtId="0" fontId="24" fillId="18" borderId="11" xfId="0" applyFont="1" applyFill="1" applyBorder="1" applyAlignment="1">
      <alignment vertical="center"/>
    </xf>
    <xf numFmtId="0" fontId="24" fillId="18" borderId="21" xfId="0" applyFont="1" applyFill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left"/>
    </xf>
    <xf numFmtId="0" fontId="21" fillId="20" borderId="10" xfId="0" applyFont="1" applyFill="1" applyBorder="1" applyAlignment="1">
      <alignment vertical="center"/>
    </xf>
    <xf numFmtId="49" fontId="21" fillId="20" borderId="11" xfId="0" applyNumberFormat="1" applyFont="1" applyFill="1" applyBorder="1" applyAlignment="1">
      <alignment horizontal="left" vertical="center"/>
    </xf>
    <xf numFmtId="0" fontId="21" fillId="20" borderId="11" xfId="0" applyFont="1" applyFill="1" applyBorder="1" applyAlignment="1">
      <alignment vertical="center"/>
    </xf>
    <xf numFmtId="3" fontId="21" fillId="20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24" fillId="18" borderId="10" xfId="0" applyFont="1" applyFill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right"/>
    </xf>
    <xf numFmtId="3" fontId="21" fillId="20" borderId="10" xfId="0" applyNumberFormat="1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center" vertical="center" wrapText="1"/>
    </xf>
    <xf numFmtId="164" fontId="0" fillId="0" borderId="13" xfId="0" applyNumberFormat="1" applyFill="1" applyBorder="1"/>
    <xf numFmtId="164" fontId="21" fillId="0" borderId="13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/>
    </xf>
    <xf numFmtId="0" fontId="24" fillId="18" borderId="11" xfId="0" applyFont="1" applyFill="1" applyBorder="1" applyAlignment="1">
      <alignment vertical="center" wrapText="1"/>
    </xf>
    <xf numFmtId="165" fontId="20" fillId="20" borderId="11" xfId="0" applyNumberFormat="1" applyFont="1" applyFill="1" applyBorder="1"/>
    <xf numFmtId="0" fontId="24" fillId="18" borderId="11" xfId="0" applyFont="1" applyFill="1" applyBorder="1" applyAlignment="1">
      <alignment horizontal="center" vertical="center" wrapText="1"/>
    </xf>
    <xf numFmtId="3" fontId="21" fillId="20" borderId="11" xfId="0" applyNumberFormat="1" applyFont="1" applyFill="1" applyBorder="1" applyAlignment="1">
      <alignment horizontal="right" vertical="center"/>
    </xf>
    <xf numFmtId="3" fontId="20" fillId="0" borderId="22" xfId="0" applyNumberFormat="1" applyFont="1" applyBorder="1" applyAlignment="1">
      <alignment horizontal="right"/>
    </xf>
    <xf numFmtId="3" fontId="20" fillId="0" borderId="22" xfId="0" applyNumberFormat="1" applyFont="1" applyBorder="1" applyAlignment="1">
      <alignment horizontal="right" vertical="top"/>
    </xf>
    <xf numFmtId="3" fontId="20" fillId="0" borderId="13" xfId="0" applyNumberFormat="1" applyFont="1" applyBorder="1" applyAlignment="1">
      <alignment horizontal="right" vertical="top"/>
    </xf>
    <xf numFmtId="3" fontId="20" fillId="0" borderId="14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3" fontId="21" fillId="22" borderId="22" xfId="0" applyNumberFormat="1" applyFont="1" applyFill="1" applyBorder="1" applyAlignment="1">
      <alignment horizontal="right"/>
    </xf>
    <xf numFmtId="3" fontId="21" fillId="22" borderId="22" xfId="0" applyNumberFormat="1" applyFont="1" applyFill="1" applyBorder="1" applyAlignment="1">
      <alignment horizontal="right" vertical="top"/>
    </xf>
    <xf numFmtId="0" fontId="20" fillId="0" borderId="0" xfId="0" applyFont="1" applyBorder="1" applyAlignment="1">
      <alignment horizontal="left"/>
    </xf>
    <xf numFmtId="49" fontId="20" fillId="0" borderId="27" xfId="0" applyNumberFormat="1" applyFont="1" applyBorder="1" applyAlignment="1">
      <alignment horizontal="left"/>
    </xf>
    <xf numFmtId="3" fontId="20" fillId="0" borderId="29" xfId="0" applyNumberFormat="1" applyFont="1" applyBorder="1" applyAlignment="1">
      <alignment horizontal="right"/>
    </xf>
    <xf numFmtId="3" fontId="21" fillId="22" borderId="26" xfId="0" applyNumberFormat="1" applyFont="1" applyFill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0" fontId="28" fillId="0" borderId="0" xfId="42" applyFont="1"/>
    <xf numFmtId="0" fontId="29" fillId="0" borderId="0" xfId="42" applyFont="1" applyAlignment="1">
      <alignment horizontal="centerContinuous"/>
    </xf>
    <xf numFmtId="0" fontId="30" fillId="0" borderId="0" xfId="42" applyFont="1" applyAlignment="1">
      <alignment horizontal="centerContinuous"/>
    </xf>
    <xf numFmtId="0" fontId="30" fillId="0" borderId="0" xfId="42" applyFont="1" applyAlignment="1">
      <alignment horizontal="right"/>
    </xf>
    <xf numFmtId="0" fontId="31" fillId="0" borderId="32" xfId="42" applyFont="1" applyBorder="1"/>
    <xf numFmtId="0" fontId="28" fillId="0" borderId="32" xfId="42" applyFont="1" applyBorder="1"/>
    <xf numFmtId="0" fontId="32" fillId="0" borderId="33" xfId="42" applyFont="1" applyBorder="1" applyAlignment="1">
      <alignment horizontal="right"/>
    </xf>
    <xf numFmtId="0" fontId="28" fillId="0" borderId="32" xfId="42" applyFont="1" applyBorder="1" applyAlignment="1">
      <alignment horizontal="left"/>
    </xf>
    <xf numFmtId="0" fontId="28" fillId="0" borderId="34" xfId="42" applyFont="1" applyBorder="1"/>
    <xf numFmtId="0" fontId="31" fillId="0" borderId="37" xfId="42" applyFont="1" applyBorder="1"/>
    <xf numFmtId="0" fontId="28" fillId="0" borderId="37" xfId="42" applyFont="1" applyBorder="1"/>
    <xf numFmtId="0" fontId="32" fillId="0" borderId="0" xfId="42" applyFont="1"/>
    <xf numFmtId="0" fontId="28" fillId="0" borderId="0" xfId="42" applyFont="1" applyAlignment="1">
      <alignment horizontal="right"/>
    </xf>
    <xf numFmtId="0" fontId="0" fillId="0" borderId="0" xfId="0" applyFill="1"/>
    <xf numFmtId="0" fontId="18" fillId="0" borderId="0" xfId="0" applyFont="1" applyFill="1"/>
    <xf numFmtId="0" fontId="18" fillId="0" borderId="21" xfId="0" applyFont="1" applyBorder="1"/>
    <xf numFmtId="0" fontId="0" fillId="0" borderId="21" xfId="0" applyBorder="1"/>
    <xf numFmtId="0" fontId="0" fillId="23" borderId="21" xfId="0" applyFill="1" applyBorder="1"/>
    <xf numFmtId="0" fontId="18" fillId="0" borderId="21" xfId="0" applyFont="1" applyFill="1" applyBorder="1" applyAlignment="1">
      <alignment vertical="top"/>
    </xf>
    <xf numFmtId="0" fontId="18" fillId="0" borderId="21" xfId="0" applyFont="1" applyBorder="1" applyAlignment="1">
      <alignment vertical="top" wrapText="1"/>
    </xf>
    <xf numFmtId="0" fontId="18" fillId="0" borderId="21" xfId="0" applyFont="1" applyBorder="1" applyAlignment="1">
      <alignment wrapText="1"/>
    </xf>
    <xf numFmtId="0" fontId="0" fillId="0" borderId="21" xfId="0" applyFill="1" applyBorder="1"/>
    <xf numFmtId="49" fontId="32" fillId="18" borderId="40" xfId="42" applyNumberFormat="1" applyFont="1" applyFill="1" applyBorder="1"/>
    <xf numFmtId="0" fontId="32" fillId="18" borderId="41" xfId="42" applyFont="1" applyFill="1" applyBorder="1" applyAlignment="1">
      <alignment horizontal="center"/>
    </xf>
    <xf numFmtId="0" fontId="32" fillId="18" borderId="42" xfId="42" applyFont="1" applyFill="1" applyBorder="1" applyAlignment="1">
      <alignment horizontal="center"/>
    </xf>
    <xf numFmtId="0" fontId="18" fillId="0" borderId="43" xfId="0" applyFont="1" applyBorder="1"/>
    <xf numFmtId="0" fontId="0" fillId="0" borderId="44" xfId="0" applyBorder="1"/>
    <xf numFmtId="0" fontId="18" fillId="0" borderId="43" xfId="0" applyFont="1" applyBorder="1" applyAlignment="1">
      <alignment vertical="top"/>
    </xf>
    <xf numFmtId="0" fontId="18" fillId="0" borderId="45" xfId="0" applyFont="1" applyBorder="1"/>
    <xf numFmtId="0" fontId="18" fillId="0" borderId="46" xfId="0" applyFont="1" applyBorder="1"/>
    <xf numFmtId="0" fontId="0" fillId="0" borderId="46" xfId="0" applyBorder="1"/>
    <xf numFmtId="0" fontId="18" fillId="0" borderId="47" xfId="0" applyFont="1" applyBorder="1"/>
    <xf numFmtId="0" fontId="0" fillId="0" borderId="48" xfId="0" applyBorder="1"/>
    <xf numFmtId="0" fontId="18" fillId="0" borderId="48" xfId="0" applyFont="1" applyBorder="1"/>
    <xf numFmtId="0" fontId="0" fillId="23" borderId="48" xfId="0" applyFill="1" applyBorder="1"/>
    <xf numFmtId="0" fontId="0" fillId="0" borderId="49" xfId="0" applyBorder="1"/>
    <xf numFmtId="0" fontId="0" fillId="0" borderId="48" xfId="0" applyFill="1" applyBorder="1"/>
    <xf numFmtId="0" fontId="18" fillId="0" borderId="48" xfId="0" applyFont="1" applyBorder="1" applyAlignment="1">
      <alignment wrapText="1"/>
    </xf>
    <xf numFmtId="0" fontId="18" fillId="0" borderId="22" xfId="0" applyFont="1" applyBorder="1"/>
    <xf numFmtId="0" fontId="0" fillId="23" borderId="46" xfId="0" applyFill="1" applyBorder="1"/>
    <xf numFmtId="0" fontId="0" fillId="0" borderId="50" xfId="0" applyFill="1" applyBorder="1"/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0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28" xfId="0" applyFont="1" applyBorder="1" applyAlignment="1">
      <alignment horizontal="left" wrapText="1"/>
    </xf>
    <xf numFmtId="0" fontId="20" fillId="0" borderId="29" xfId="0" applyFont="1" applyBorder="1" applyAlignment="1">
      <alignment horizontal="left" wrapText="1"/>
    </xf>
    <xf numFmtId="49" fontId="23" fillId="0" borderId="0" xfId="0" applyNumberFormat="1" applyFont="1" applyAlignment="1">
      <alignment horizontal="left"/>
    </xf>
    <xf numFmtId="0" fontId="0" fillId="0" borderId="0" xfId="0" applyAlignment="1">
      <alignment horizontal="left" vertical="top"/>
    </xf>
    <xf numFmtId="0" fontId="0" fillId="22" borderId="0" xfId="0" applyFill="1" applyAlignment="1">
      <alignment horizontal="left"/>
    </xf>
    <xf numFmtId="4" fontId="23" fillId="21" borderId="20" xfId="0" applyNumberFormat="1" applyFont="1" applyFill="1" applyBorder="1" applyAlignment="1">
      <alignment horizontal="right" vertical="center"/>
    </xf>
    <xf numFmtId="4" fontId="23" fillId="21" borderId="23" xfId="0" applyNumberFormat="1" applyFont="1" applyFill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0" fontId="20" fillId="0" borderId="16" xfId="0" applyFont="1" applyBorder="1" applyAlignment="1">
      <alignment horizontal="left"/>
    </xf>
    <xf numFmtId="0" fontId="20" fillId="0" borderId="24" xfId="0" applyFont="1" applyBorder="1" applyAlignment="1">
      <alignment horizontal="left"/>
    </xf>
    <xf numFmtId="4" fontId="0" fillId="0" borderId="18" xfId="0" applyNumberForma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0" fontId="27" fillId="0" borderId="0" xfId="42" applyFont="1" applyAlignment="1">
      <alignment horizontal="center"/>
    </xf>
    <xf numFmtId="0" fontId="28" fillId="0" borderId="30" xfId="42" applyFont="1" applyBorder="1" applyAlignment="1">
      <alignment horizontal="center"/>
    </xf>
    <xf numFmtId="0" fontId="28" fillId="0" borderId="31" xfId="42" applyFont="1" applyBorder="1" applyAlignment="1">
      <alignment horizontal="center"/>
    </xf>
    <xf numFmtId="49" fontId="28" fillId="0" borderId="35" xfId="42" applyNumberFormat="1" applyFont="1" applyBorder="1" applyAlignment="1">
      <alignment horizontal="center"/>
    </xf>
    <xf numFmtId="0" fontId="28" fillId="0" borderId="36" xfId="42" applyFont="1" applyBorder="1" applyAlignment="1">
      <alignment horizontal="center"/>
    </xf>
    <xf numFmtId="0" fontId="28" fillId="0" borderId="38" xfId="42" applyFont="1" applyBorder="1" applyAlignment="1">
      <alignment horizontal="center" shrinkToFit="1"/>
    </xf>
    <xf numFmtId="0" fontId="28" fillId="0" borderId="37" xfId="42" applyFont="1" applyBorder="1" applyAlignment="1">
      <alignment horizontal="center" shrinkToFit="1"/>
    </xf>
    <xf numFmtId="0" fontId="28" fillId="0" borderId="39" xfId="42" applyFont="1" applyBorder="1" applyAlignment="1">
      <alignment horizontal="center" shrinkToFit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42" xr:uid="{0E833B21-CC0E-4D96-82D2-3AA796A01341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.1%20Skladov&#253;%20objekt/SO.1%20-%20D.1.1%20Stavebn&#237;%20&#345;e&#353;en&#237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SO.1 - D.1.1</v>
          </cell>
          <cell r="C5" t="str">
            <v>Stavební řešení</v>
          </cell>
        </row>
        <row r="7">
          <cell r="A7"/>
          <cell r="C7" t="str">
            <v>Rekonstrukce zařízení pro výcvik koní - Skladový objekt</v>
          </cell>
        </row>
      </sheetData>
      <sheetData sheetId="1">
        <row r="1">
          <cell r="H1">
            <v>1</v>
          </cell>
        </row>
        <row r="2">
          <cell r="G2" t="str">
            <v>Stavební část - výchozí rozpočet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46"/>
  <sheetViews>
    <sheetView showGridLines="0" tabSelected="1" topLeftCell="B1" zoomScaleNormal="100" zoomScaleSheetLayoutView="75" workbookViewId="0">
      <selection activeCell="H31" sqref="H31"/>
    </sheetView>
  </sheetViews>
  <sheetFormatPr defaultRowHeight="12.5" x14ac:dyDescent="0.25"/>
  <cols>
    <col min="1" max="1" width="0.54296875" hidden="1" customWidth="1"/>
    <col min="2" max="2" width="14.453125" customWidth="1"/>
    <col min="3" max="3" width="11.81640625" customWidth="1"/>
    <col min="4" max="4" width="19.7265625" customWidth="1"/>
    <col min="5" max="5" width="6.81640625" customWidth="1"/>
    <col min="6" max="6" width="13.1796875" customWidth="1"/>
    <col min="7" max="7" width="12.453125" style="1" customWidth="1"/>
    <col min="8" max="8" width="12.453125" customWidth="1"/>
    <col min="9" max="9" width="11.453125" style="1" customWidth="1"/>
    <col min="10" max="10" width="7" style="1" customWidth="1"/>
    <col min="11" max="15" width="10.7265625" customWidth="1"/>
  </cols>
  <sheetData>
    <row r="1" spans="2:15" ht="12" customHeight="1" x14ac:dyDescent="0.25"/>
    <row r="2" spans="2:15" ht="17.25" customHeight="1" x14ac:dyDescent="0.4">
      <c r="B2" s="2"/>
      <c r="C2" s="3" t="s">
        <v>19</v>
      </c>
      <c r="E2" s="4"/>
      <c r="F2" s="3"/>
      <c r="G2" s="5"/>
      <c r="H2" s="6" t="s">
        <v>0</v>
      </c>
      <c r="I2" s="7">
        <f ca="1">TODAY()</f>
        <v>43605</v>
      </c>
      <c r="K2" s="2"/>
    </row>
    <row r="3" spans="2:15" ht="6" customHeight="1" x14ac:dyDescent="0.25">
      <c r="C3" s="8"/>
      <c r="D3" s="9" t="s">
        <v>1</v>
      </c>
    </row>
    <row r="4" spans="2:15" ht="4.5" customHeight="1" x14ac:dyDescent="0.25"/>
    <row r="5" spans="2:15" ht="21.75" customHeight="1" x14ac:dyDescent="0.35">
      <c r="C5" s="10" t="s">
        <v>2</v>
      </c>
      <c r="D5" s="124" t="s">
        <v>22</v>
      </c>
      <c r="E5" s="124"/>
      <c r="F5" s="124"/>
      <c r="G5" s="124"/>
      <c r="H5" s="124"/>
      <c r="I5" s="124"/>
      <c r="J5" s="124"/>
      <c r="O5" s="7"/>
    </row>
    <row r="7" spans="2:15" ht="13" x14ac:dyDescent="0.3">
      <c r="C7" s="58" t="s">
        <v>3</v>
      </c>
      <c r="D7" s="125" t="s">
        <v>21</v>
      </c>
      <c r="E7" s="125"/>
      <c r="F7" s="125"/>
      <c r="G7" s="125"/>
      <c r="H7" s="13" t="s">
        <v>4</v>
      </c>
      <c r="J7" s="12"/>
      <c r="K7" s="12"/>
    </row>
    <row r="8" spans="2:15" x14ac:dyDescent="0.25">
      <c r="D8" s="125"/>
      <c r="E8" s="125"/>
      <c r="F8" s="125"/>
      <c r="G8" s="125"/>
      <c r="H8" s="13" t="s">
        <v>5</v>
      </c>
      <c r="I8" s="13"/>
      <c r="J8" s="12"/>
      <c r="K8" s="12"/>
    </row>
    <row r="9" spans="2:15" x14ac:dyDescent="0.25">
      <c r="C9" s="13"/>
      <c r="D9" s="12"/>
      <c r="H9" s="13"/>
      <c r="J9" s="12"/>
    </row>
    <row r="10" spans="2:15" x14ac:dyDescent="0.25">
      <c r="H10" s="13"/>
      <c r="J10" s="12"/>
    </row>
    <row r="11" spans="2:15" ht="13" x14ac:dyDescent="0.3">
      <c r="C11" s="58" t="s">
        <v>6</v>
      </c>
      <c r="D11" s="126"/>
      <c r="E11" s="126"/>
      <c r="F11" s="126"/>
      <c r="H11" s="13" t="s">
        <v>4</v>
      </c>
      <c r="J11" s="12"/>
      <c r="K11" s="12"/>
    </row>
    <row r="12" spans="2:15" x14ac:dyDescent="0.25">
      <c r="D12" s="12"/>
      <c r="H12" s="13" t="s">
        <v>5</v>
      </c>
      <c r="J12" s="12"/>
      <c r="K12" s="12"/>
    </row>
    <row r="13" spans="2:15" ht="12" customHeight="1" x14ac:dyDescent="0.25">
      <c r="C13" s="13"/>
      <c r="D13" s="12"/>
      <c r="J13" s="13"/>
    </row>
    <row r="14" spans="2:15" ht="24.75" customHeight="1" x14ac:dyDescent="0.25">
      <c r="C14" s="12" t="s">
        <v>7</v>
      </c>
      <c r="D14" t="s">
        <v>20</v>
      </c>
      <c r="H14" s="14" t="s">
        <v>8</v>
      </c>
      <c r="J14" s="13"/>
    </row>
    <row r="15" spans="2:15" ht="12.75" customHeight="1" x14ac:dyDescent="0.25">
      <c r="J15" s="13"/>
    </row>
    <row r="16" spans="2:15" ht="28.5" customHeight="1" x14ac:dyDescent="0.25">
      <c r="C16" s="14" t="s">
        <v>9</v>
      </c>
      <c r="H16" s="14" t="s">
        <v>9</v>
      </c>
    </row>
    <row r="17" spans="2:12" ht="25.5" customHeight="1" x14ac:dyDescent="0.25"/>
    <row r="18" spans="2:12" ht="13.5" customHeight="1" x14ac:dyDescent="0.25">
      <c r="B18" s="15"/>
      <c r="C18" s="16"/>
      <c r="D18" s="16"/>
      <c r="E18" s="17"/>
      <c r="F18" s="18"/>
      <c r="G18" s="19"/>
      <c r="H18" s="20"/>
      <c r="I18" s="19"/>
      <c r="J18" s="21" t="s">
        <v>10</v>
      </c>
      <c r="K18" s="22"/>
    </row>
    <row r="19" spans="2:12" ht="15" customHeight="1" x14ac:dyDescent="0.25">
      <c r="B19" s="23" t="s">
        <v>11</v>
      </c>
      <c r="C19" s="24"/>
      <c r="D19" s="25">
        <v>15</v>
      </c>
      <c r="E19" s="26" t="s">
        <v>12</v>
      </c>
      <c r="F19" s="27"/>
      <c r="G19" s="28"/>
      <c r="H19" s="28"/>
      <c r="I19" s="129">
        <f>CEILING(G45,1)</f>
        <v>0</v>
      </c>
      <c r="J19" s="130"/>
      <c r="K19" s="29"/>
    </row>
    <row r="20" spans="2:12" x14ac:dyDescent="0.25">
      <c r="B20" s="23" t="s">
        <v>13</v>
      </c>
      <c r="C20" s="24"/>
      <c r="D20" s="25">
        <f>SazbaDPH1</f>
        <v>15</v>
      </c>
      <c r="E20" s="26" t="s">
        <v>12</v>
      </c>
      <c r="F20" s="30"/>
      <c r="G20" s="31"/>
      <c r="H20" s="31"/>
      <c r="I20" s="131">
        <f>ROUND(I19*D20/100,1)</f>
        <v>0</v>
      </c>
      <c r="J20" s="132"/>
      <c r="K20" s="32"/>
    </row>
    <row r="21" spans="2:12" x14ac:dyDescent="0.25">
      <c r="B21" s="23" t="s">
        <v>11</v>
      </c>
      <c r="C21" s="24"/>
      <c r="D21" s="25">
        <v>21</v>
      </c>
      <c r="E21" s="26" t="s">
        <v>12</v>
      </c>
      <c r="F21" s="30"/>
      <c r="G21" s="31"/>
      <c r="H21" s="31"/>
      <c r="I21" s="131">
        <f>CEILING(H45,1)</f>
        <v>0</v>
      </c>
      <c r="J21" s="132"/>
      <c r="K21" s="32"/>
    </row>
    <row r="22" spans="2:12" ht="13" thickBot="1" x14ac:dyDescent="0.3">
      <c r="B22" s="23" t="s">
        <v>13</v>
      </c>
      <c r="C22" s="24"/>
      <c r="D22" s="25">
        <f>SazbaDPH2</f>
        <v>21</v>
      </c>
      <c r="E22" s="26" t="s">
        <v>12</v>
      </c>
      <c r="F22" s="33"/>
      <c r="G22" s="34"/>
      <c r="H22" s="34"/>
      <c r="I22" s="135">
        <f>CEILING(I45,1)</f>
        <v>0</v>
      </c>
      <c r="J22" s="136"/>
      <c r="K22" s="32"/>
    </row>
    <row r="23" spans="2:12" ht="16" thickBot="1" x14ac:dyDescent="0.3">
      <c r="B23" s="35" t="s">
        <v>14</v>
      </c>
      <c r="C23" s="36"/>
      <c r="D23" s="36"/>
      <c r="E23" s="37"/>
      <c r="F23" s="38"/>
      <c r="G23" s="39"/>
      <c r="H23" s="39"/>
      <c r="I23" s="127">
        <f>SUM(I19:I22)</f>
        <v>0</v>
      </c>
      <c r="J23" s="128"/>
      <c r="K23" s="40"/>
    </row>
    <row r="26" spans="2:12" ht="1.5" customHeight="1" x14ac:dyDescent="0.25"/>
    <row r="27" spans="2:12" ht="15.75" customHeight="1" x14ac:dyDescent="0.4">
      <c r="B27" s="11" t="s">
        <v>15</v>
      </c>
      <c r="C27" s="41"/>
      <c r="D27" s="41"/>
      <c r="E27" s="41"/>
      <c r="F27" s="41"/>
      <c r="G27" s="41"/>
      <c r="H27" s="41"/>
      <c r="I27" s="41"/>
      <c r="J27" s="41"/>
      <c r="K27" s="41"/>
      <c r="L27" s="42"/>
    </row>
    <row r="28" spans="2:12" ht="5.25" customHeight="1" x14ac:dyDescent="0.25">
      <c r="L28" s="42"/>
    </row>
    <row r="29" spans="2:12" ht="24" customHeight="1" x14ac:dyDescent="0.25">
      <c r="B29" s="43" t="s">
        <v>16</v>
      </c>
      <c r="C29" s="44"/>
      <c r="D29" s="44"/>
      <c r="E29" s="59"/>
      <c r="F29" s="61"/>
      <c r="G29" s="45" t="str">
        <f>CONCATENATE("Základ DPH ",SazbaDPH1," %")</f>
        <v>Základ DPH 15 %</v>
      </c>
      <c r="H29" s="45" t="str">
        <f>CONCATENATE("Základ DPH ",SazbaDPH2," %")</f>
        <v>Základ DPH 21 %</v>
      </c>
      <c r="I29" s="52" t="s">
        <v>17</v>
      </c>
      <c r="J29" s="55"/>
    </row>
    <row r="30" spans="2:12" x14ac:dyDescent="0.25">
      <c r="B30" s="46" t="s">
        <v>25</v>
      </c>
      <c r="C30" s="133" t="s">
        <v>24</v>
      </c>
      <c r="D30" s="133"/>
      <c r="E30" s="133"/>
      <c r="F30" s="134"/>
      <c r="G30" s="63">
        <v>0</v>
      </c>
      <c r="H30" s="68"/>
      <c r="I30" s="53">
        <f t="shared" ref="I30:I44" si="0">(G30*SazbaDPH1)/100+(H30*SazbaDPH2)/100</f>
        <v>0</v>
      </c>
      <c r="J30" s="56"/>
    </row>
    <row r="31" spans="2:12" ht="12.75" customHeight="1" x14ac:dyDescent="0.25">
      <c r="B31" s="46" t="s">
        <v>26</v>
      </c>
      <c r="C31" s="120" t="s">
        <v>23</v>
      </c>
      <c r="D31" s="120"/>
      <c r="E31" s="120"/>
      <c r="F31" s="121"/>
      <c r="G31" s="64">
        <v>0</v>
      </c>
      <c r="H31" s="69"/>
      <c r="I31" s="65">
        <f t="shared" si="0"/>
        <v>0</v>
      </c>
      <c r="J31" s="56"/>
    </row>
    <row r="32" spans="2:12" ht="12.75" customHeight="1" x14ac:dyDescent="0.25">
      <c r="B32" s="46" t="s">
        <v>27</v>
      </c>
      <c r="C32" s="120" t="s">
        <v>28</v>
      </c>
      <c r="D32" s="120"/>
      <c r="E32" s="120"/>
      <c r="F32" s="121"/>
      <c r="G32" s="66">
        <v>0</v>
      </c>
      <c r="H32" s="68"/>
      <c r="I32" s="53">
        <f t="shared" ref="I32:I42" si="1">(G32*SazbaDPH1)/100+(H32*SazbaDPH2)/100</f>
        <v>0</v>
      </c>
      <c r="J32" s="56"/>
    </row>
    <row r="33" spans="2:11" ht="12.75" customHeight="1" x14ac:dyDescent="0.25">
      <c r="B33" s="71" t="s">
        <v>29</v>
      </c>
      <c r="C33" s="122" t="s">
        <v>30</v>
      </c>
      <c r="D33" s="122"/>
      <c r="E33" s="122"/>
      <c r="F33" s="123"/>
      <c r="G33" s="72">
        <v>0</v>
      </c>
      <c r="H33" s="73"/>
      <c r="I33" s="74">
        <f t="shared" ref="I33:I36" si="2">(G33*SazbaDPH1)/100+(H33*SazbaDPH2)/100</f>
        <v>0</v>
      </c>
      <c r="J33" s="56"/>
    </row>
    <row r="34" spans="2:11" ht="12.75" customHeight="1" x14ac:dyDescent="0.25">
      <c r="B34" s="46" t="s">
        <v>31</v>
      </c>
      <c r="C34" s="118" t="s">
        <v>35</v>
      </c>
      <c r="D34" s="118"/>
      <c r="E34" s="118"/>
      <c r="F34" s="119"/>
      <c r="G34" s="63">
        <v>0</v>
      </c>
      <c r="H34" s="68"/>
      <c r="I34" s="53">
        <f t="shared" si="2"/>
        <v>0</v>
      </c>
      <c r="J34" s="56"/>
    </row>
    <row r="35" spans="2:11" ht="12.75" customHeight="1" x14ac:dyDescent="0.25">
      <c r="B35" s="46" t="s">
        <v>32</v>
      </c>
      <c r="C35" s="120" t="s">
        <v>36</v>
      </c>
      <c r="D35" s="120"/>
      <c r="E35" s="120"/>
      <c r="F35" s="121"/>
      <c r="G35" s="64">
        <v>0</v>
      </c>
      <c r="H35" s="69"/>
      <c r="I35" s="65">
        <f t="shared" si="2"/>
        <v>0</v>
      </c>
      <c r="J35" s="56"/>
    </row>
    <row r="36" spans="2:11" ht="12.75" customHeight="1" x14ac:dyDescent="0.25">
      <c r="B36" s="46" t="s">
        <v>33</v>
      </c>
      <c r="C36" s="120" t="s">
        <v>37</v>
      </c>
      <c r="D36" s="120"/>
      <c r="E36" s="120"/>
      <c r="F36" s="121"/>
      <c r="G36" s="66">
        <v>0</v>
      </c>
      <c r="H36" s="68"/>
      <c r="I36" s="53">
        <f t="shared" si="2"/>
        <v>0</v>
      </c>
      <c r="J36" s="56"/>
    </row>
    <row r="37" spans="2:11" ht="12.75" customHeight="1" x14ac:dyDescent="0.25">
      <c r="B37" s="71" t="s">
        <v>34</v>
      </c>
      <c r="C37" s="122" t="s">
        <v>38</v>
      </c>
      <c r="D37" s="122"/>
      <c r="E37" s="122"/>
      <c r="F37" s="123"/>
      <c r="G37" s="72">
        <v>0</v>
      </c>
      <c r="H37" s="73"/>
      <c r="I37" s="74">
        <f t="shared" ref="I37:I41" si="3">(G37*SazbaDPH1)/100+(H37*SazbaDPH2)/100</f>
        <v>0</v>
      </c>
      <c r="J37" s="56"/>
    </row>
    <row r="38" spans="2:11" ht="12.75" customHeight="1" x14ac:dyDescent="0.25">
      <c r="B38" s="46" t="s">
        <v>39</v>
      </c>
      <c r="C38" s="118" t="s">
        <v>44</v>
      </c>
      <c r="D38" s="118"/>
      <c r="E38" s="118"/>
      <c r="F38" s="67"/>
      <c r="G38" s="66">
        <v>0</v>
      </c>
      <c r="H38" s="68"/>
      <c r="I38" s="53">
        <f t="shared" si="3"/>
        <v>0</v>
      </c>
      <c r="J38" s="56"/>
    </row>
    <row r="39" spans="2:11" ht="12.75" customHeight="1" x14ac:dyDescent="0.25">
      <c r="B39" s="46" t="s">
        <v>40</v>
      </c>
      <c r="C39" s="118" t="s">
        <v>45</v>
      </c>
      <c r="D39" s="118"/>
      <c r="E39" s="118"/>
      <c r="F39" s="67"/>
      <c r="G39" s="66">
        <v>0</v>
      </c>
      <c r="H39" s="68"/>
      <c r="I39" s="53">
        <f t="shared" si="3"/>
        <v>0</v>
      </c>
      <c r="J39" s="56"/>
    </row>
    <row r="40" spans="2:11" ht="12.75" customHeight="1" x14ac:dyDescent="0.25">
      <c r="B40" s="46" t="s">
        <v>41</v>
      </c>
      <c r="C40" s="118" t="s">
        <v>46</v>
      </c>
      <c r="D40" s="118"/>
      <c r="E40" s="118"/>
      <c r="F40" s="67"/>
      <c r="G40" s="66">
        <v>0</v>
      </c>
      <c r="H40" s="68"/>
      <c r="I40" s="53">
        <f t="shared" si="3"/>
        <v>0</v>
      </c>
      <c r="J40" s="56"/>
    </row>
    <row r="41" spans="2:11" ht="12.75" customHeight="1" x14ac:dyDescent="0.25">
      <c r="B41" s="46" t="s">
        <v>42</v>
      </c>
      <c r="C41" s="118" t="s">
        <v>47</v>
      </c>
      <c r="D41" s="118"/>
      <c r="E41" s="118"/>
      <c r="F41" s="67"/>
      <c r="G41" s="66">
        <v>0</v>
      </c>
      <c r="H41" s="68"/>
      <c r="I41" s="53">
        <f t="shared" si="3"/>
        <v>0</v>
      </c>
      <c r="J41" s="56"/>
    </row>
    <row r="42" spans="2:11" ht="12.75" customHeight="1" x14ac:dyDescent="0.25">
      <c r="B42" s="46" t="s">
        <v>43</v>
      </c>
      <c r="C42" s="118" t="s">
        <v>48</v>
      </c>
      <c r="D42" s="118"/>
      <c r="E42" s="118"/>
      <c r="F42" s="67"/>
      <c r="G42" s="66">
        <v>0</v>
      </c>
      <c r="H42" s="68"/>
      <c r="I42" s="53">
        <f t="shared" si="1"/>
        <v>0</v>
      </c>
      <c r="J42" s="56"/>
    </row>
    <row r="43" spans="2:11" x14ac:dyDescent="0.25">
      <c r="B43" s="46"/>
      <c r="C43" s="70" t="s">
        <v>49</v>
      </c>
      <c r="D43" s="70"/>
      <c r="E43" s="70"/>
      <c r="F43" s="67"/>
      <c r="G43" s="66">
        <v>0</v>
      </c>
      <c r="H43" s="68"/>
      <c r="I43" s="53">
        <f t="shared" si="0"/>
        <v>0</v>
      </c>
      <c r="J43" s="56"/>
    </row>
    <row r="44" spans="2:11" x14ac:dyDescent="0.25">
      <c r="B44" s="46" t="s">
        <v>50</v>
      </c>
      <c r="C44" s="75"/>
      <c r="D44" s="75"/>
      <c r="E44" s="75"/>
      <c r="F44" s="76"/>
      <c r="G44" s="66"/>
      <c r="H44" s="68">
        <f>VRN!G22</f>
        <v>0</v>
      </c>
      <c r="I44" s="53">
        <f t="shared" si="0"/>
        <v>0</v>
      </c>
      <c r="J44" s="56"/>
    </row>
    <row r="45" spans="2:11" ht="17.25" customHeight="1" x14ac:dyDescent="0.25">
      <c r="B45" s="47" t="s">
        <v>18</v>
      </c>
      <c r="C45" s="48"/>
      <c r="D45" s="49"/>
      <c r="E45" s="60"/>
      <c r="F45" s="62"/>
      <c r="G45" s="50">
        <f>SUM(G30:G43)</f>
        <v>0</v>
      </c>
      <c r="H45" s="50">
        <f>SUM(H30:H44)</f>
        <v>0</v>
      </c>
      <c r="I45" s="54">
        <f>SUM(I30:I44)</f>
        <v>0</v>
      </c>
      <c r="J45" s="57"/>
    </row>
    <row r="46" spans="2:11" x14ac:dyDescent="0.25">
      <c r="B46" s="51"/>
      <c r="C46" s="51"/>
      <c r="D46" s="51"/>
      <c r="E46" s="51"/>
      <c r="F46" s="51"/>
      <c r="G46" s="51"/>
      <c r="H46" s="51"/>
      <c r="I46" s="51"/>
      <c r="J46" s="51"/>
      <c r="K46" s="51"/>
    </row>
  </sheetData>
  <mergeCells count="21">
    <mergeCell ref="D5:J5"/>
    <mergeCell ref="C42:E42"/>
    <mergeCell ref="D7:G8"/>
    <mergeCell ref="D11:F11"/>
    <mergeCell ref="I23:J23"/>
    <mergeCell ref="I19:J19"/>
    <mergeCell ref="I20:J20"/>
    <mergeCell ref="I21:J21"/>
    <mergeCell ref="C31:F31"/>
    <mergeCell ref="C30:F30"/>
    <mergeCell ref="I22:J22"/>
    <mergeCell ref="C32:F32"/>
    <mergeCell ref="C33:F33"/>
    <mergeCell ref="C39:E39"/>
    <mergeCell ref="C40:E40"/>
    <mergeCell ref="C41:E41"/>
    <mergeCell ref="C34:F34"/>
    <mergeCell ref="C35:F35"/>
    <mergeCell ref="C36:F36"/>
    <mergeCell ref="C37:F37"/>
    <mergeCell ref="C38:E38"/>
  </mergeCells>
  <phoneticPr fontId="18" type="noConversion"/>
  <pageMargins left="0.24" right="0.19685039370078741" top="0.39370078740157483" bottom="0.39370078740157483" header="0.16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39C1E-A985-45CD-9530-18BCAA7E9242}">
  <dimension ref="A1:H31"/>
  <sheetViews>
    <sheetView workbookViewId="0">
      <selection activeCell="F19" sqref="F19"/>
    </sheetView>
  </sheetViews>
  <sheetFormatPr defaultRowHeight="12.5" x14ac:dyDescent="0.25"/>
  <cols>
    <col min="1" max="1" width="5.1796875" customWidth="1"/>
    <col min="2" max="2" width="9.7265625" customWidth="1"/>
    <col min="3" max="3" width="44.81640625" customWidth="1"/>
    <col min="4" max="4" width="5.81640625" customWidth="1"/>
  </cols>
  <sheetData>
    <row r="1" spans="1:7" ht="15.5" x14ac:dyDescent="0.35">
      <c r="A1" s="137" t="s">
        <v>51</v>
      </c>
      <c r="B1" s="137"/>
      <c r="C1" s="137"/>
      <c r="D1" s="137"/>
      <c r="E1" s="137"/>
      <c r="F1" s="137"/>
      <c r="G1" s="137"/>
    </row>
    <row r="2" spans="1:7" ht="13.5" thickBot="1" x14ac:dyDescent="0.35">
      <c r="A2" s="77"/>
      <c r="B2" s="78"/>
      <c r="C2" s="79"/>
      <c r="D2" s="79"/>
      <c r="E2" s="80"/>
      <c r="F2" s="79"/>
      <c r="G2" s="79"/>
    </row>
    <row r="3" spans="1:7" ht="13.5" thickTop="1" x14ac:dyDescent="0.3">
      <c r="A3" s="138" t="s">
        <v>2</v>
      </c>
      <c r="B3" s="139"/>
      <c r="C3" s="81" t="str">
        <f>CONCATENATE(cislostavby," ",nazevstavby)</f>
        <v xml:space="preserve"> Rekonstrukce zařízení pro výcvik koní - Skladový objekt</v>
      </c>
      <c r="D3" s="82"/>
      <c r="E3" s="83" t="s">
        <v>52</v>
      </c>
      <c r="F3" s="84">
        <f>[1]Rekapitulace!H1</f>
        <v>1</v>
      </c>
      <c r="G3" s="85"/>
    </row>
    <row r="4" spans="1:7" ht="13.5" thickBot="1" x14ac:dyDescent="0.35">
      <c r="A4" s="140" t="s">
        <v>53</v>
      </c>
      <c r="B4" s="141"/>
      <c r="C4" s="86" t="s">
        <v>61</v>
      </c>
      <c r="D4" s="87"/>
      <c r="E4" s="142" t="str">
        <f>[1]Rekapitulace!G2</f>
        <v>Stavební část - výchozí rozpočet</v>
      </c>
      <c r="F4" s="143"/>
      <c r="G4" s="144"/>
    </row>
    <row r="5" spans="1:7" ht="13.5" thickTop="1" thickBot="1" x14ac:dyDescent="0.3">
      <c r="A5" s="88"/>
      <c r="B5" s="77"/>
      <c r="C5" s="77"/>
      <c r="D5" s="77"/>
      <c r="E5" s="89"/>
      <c r="F5" s="77"/>
      <c r="G5" s="77"/>
    </row>
    <row r="6" spans="1:7" x14ac:dyDescent="0.25">
      <c r="A6" s="99" t="s">
        <v>54</v>
      </c>
      <c r="B6" s="100" t="s">
        <v>55</v>
      </c>
      <c r="C6" s="100" t="s">
        <v>56</v>
      </c>
      <c r="D6" s="100" t="s">
        <v>57</v>
      </c>
      <c r="E6" s="100" t="s">
        <v>58</v>
      </c>
      <c r="F6" s="100" t="s">
        <v>59</v>
      </c>
      <c r="G6" s="101" t="s">
        <v>60</v>
      </c>
    </row>
    <row r="7" spans="1:7" x14ac:dyDescent="0.25">
      <c r="A7" s="102">
        <v>1</v>
      </c>
      <c r="B7" s="92" t="s">
        <v>62</v>
      </c>
      <c r="C7" s="92" t="s">
        <v>64</v>
      </c>
      <c r="D7" s="92" t="s">
        <v>63</v>
      </c>
      <c r="E7" s="93">
        <v>1</v>
      </c>
      <c r="F7" s="94"/>
      <c r="G7" s="103">
        <f>F7*E7</f>
        <v>0</v>
      </c>
    </row>
    <row r="8" spans="1:7" x14ac:dyDescent="0.25">
      <c r="A8" s="102">
        <v>2</v>
      </c>
      <c r="B8" s="92" t="s">
        <v>65</v>
      </c>
      <c r="C8" s="92" t="s">
        <v>66</v>
      </c>
      <c r="D8" s="92" t="s">
        <v>63</v>
      </c>
      <c r="E8" s="93">
        <v>1</v>
      </c>
      <c r="F8" s="94"/>
      <c r="G8" s="103">
        <f t="shared" ref="G8:G21" si="0">F8*E8</f>
        <v>0</v>
      </c>
    </row>
    <row r="9" spans="1:7" x14ac:dyDescent="0.25">
      <c r="A9" s="102">
        <v>3</v>
      </c>
      <c r="B9" s="92" t="s">
        <v>68</v>
      </c>
      <c r="C9" s="92" t="s">
        <v>67</v>
      </c>
      <c r="D9" s="92" t="s">
        <v>63</v>
      </c>
      <c r="E9" s="93">
        <v>1</v>
      </c>
      <c r="F9" s="94"/>
      <c r="G9" s="103">
        <f t="shared" si="0"/>
        <v>0</v>
      </c>
    </row>
    <row r="10" spans="1:7" x14ac:dyDescent="0.25">
      <c r="A10" s="102">
        <v>4</v>
      </c>
      <c r="B10" s="92" t="s">
        <v>69</v>
      </c>
      <c r="C10" s="92" t="s">
        <v>70</v>
      </c>
      <c r="D10" s="92" t="s">
        <v>63</v>
      </c>
      <c r="E10" s="93">
        <v>1</v>
      </c>
      <c r="F10" s="94"/>
      <c r="G10" s="103">
        <f t="shared" si="0"/>
        <v>0</v>
      </c>
    </row>
    <row r="11" spans="1:7" ht="22" customHeight="1" x14ac:dyDescent="0.25">
      <c r="A11" s="104">
        <v>5</v>
      </c>
      <c r="B11" s="95" t="s">
        <v>72</v>
      </c>
      <c r="C11" s="96" t="s">
        <v>71</v>
      </c>
      <c r="D11" s="92"/>
      <c r="E11" s="93">
        <v>1</v>
      </c>
      <c r="F11" s="94"/>
      <c r="G11" s="103">
        <f t="shared" si="0"/>
        <v>0</v>
      </c>
    </row>
    <row r="12" spans="1:7" x14ac:dyDescent="0.25">
      <c r="A12" s="102">
        <v>6</v>
      </c>
      <c r="B12" s="92" t="s">
        <v>73</v>
      </c>
      <c r="C12" s="92" t="s">
        <v>74</v>
      </c>
      <c r="D12" s="92"/>
      <c r="E12" s="93">
        <v>1</v>
      </c>
      <c r="F12" s="94"/>
      <c r="G12" s="103">
        <f t="shared" si="0"/>
        <v>0</v>
      </c>
    </row>
    <row r="13" spans="1:7" ht="40.5" x14ac:dyDescent="0.25">
      <c r="A13" s="102"/>
      <c r="B13" s="92"/>
      <c r="C13" s="97" t="s">
        <v>75</v>
      </c>
      <c r="D13" s="92"/>
      <c r="E13" s="93"/>
      <c r="F13" s="98"/>
      <c r="G13" s="103"/>
    </row>
    <row r="14" spans="1:7" x14ac:dyDescent="0.25">
      <c r="A14" s="102">
        <v>7</v>
      </c>
      <c r="B14" s="92" t="s">
        <v>76</v>
      </c>
      <c r="C14" s="92" t="s">
        <v>77</v>
      </c>
      <c r="D14" s="92" t="s">
        <v>63</v>
      </c>
      <c r="E14" s="93">
        <v>1</v>
      </c>
      <c r="F14" s="94"/>
      <c r="G14" s="103">
        <f t="shared" si="0"/>
        <v>0</v>
      </c>
    </row>
    <row r="15" spans="1:7" x14ac:dyDescent="0.25">
      <c r="A15" s="102">
        <v>8</v>
      </c>
      <c r="B15" s="92" t="s">
        <v>78</v>
      </c>
      <c r="C15" s="92" t="s">
        <v>79</v>
      </c>
      <c r="D15" s="92" t="s">
        <v>63</v>
      </c>
      <c r="E15" s="93">
        <v>1</v>
      </c>
      <c r="F15" s="94"/>
      <c r="G15" s="103">
        <f t="shared" si="0"/>
        <v>0</v>
      </c>
    </row>
    <row r="16" spans="1:7" x14ac:dyDescent="0.25">
      <c r="A16" s="102">
        <v>9</v>
      </c>
      <c r="B16" s="93"/>
      <c r="C16" s="92" t="s">
        <v>80</v>
      </c>
      <c r="D16" s="92"/>
      <c r="E16" s="93">
        <v>1</v>
      </c>
      <c r="F16" s="94"/>
      <c r="G16" s="103">
        <f t="shared" si="0"/>
        <v>0</v>
      </c>
    </row>
    <row r="17" spans="1:8" ht="20.5" x14ac:dyDescent="0.25">
      <c r="A17" s="108"/>
      <c r="B17" s="109"/>
      <c r="C17" s="97" t="s">
        <v>81</v>
      </c>
      <c r="D17" s="110"/>
      <c r="E17" s="109"/>
      <c r="F17" s="113"/>
      <c r="G17" s="103"/>
    </row>
    <row r="18" spans="1:8" x14ac:dyDescent="0.25">
      <c r="A18" s="108">
        <v>10</v>
      </c>
      <c r="B18" s="110">
        <v>301109</v>
      </c>
      <c r="C18" s="115" t="s">
        <v>82</v>
      </c>
      <c r="D18" s="110" t="s">
        <v>63</v>
      </c>
      <c r="E18" s="109">
        <v>1</v>
      </c>
      <c r="F18" s="111"/>
      <c r="G18" s="103">
        <f t="shared" si="0"/>
        <v>0</v>
      </c>
    </row>
    <row r="19" spans="1:8" ht="24.5" customHeight="1" x14ac:dyDescent="0.25">
      <c r="A19" s="108">
        <v>11</v>
      </c>
      <c r="C19" s="114" t="s">
        <v>83</v>
      </c>
      <c r="D19" s="110" t="s">
        <v>63</v>
      </c>
      <c r="E19" s="109">
        <v>1</v>
      </c>
      <c r="F19" s="111"/>
      <c r="G19" s="103">
        <f t="shared" si="0"/>
        <v>0</v>
      </c>
    </row>
    <row r="20" spans="1:8" x14ac:dyDescent="0.25">
      <c r="A20" s="108">
        <v>12</v>
      </c>
      <c r="B20" s="110"/>
      <c r="C20" s="110" t="s">
        <v>84</v>
      </c>
      <c r="D20" s="110"/>
      <c r="E20" s="109">
        <v>1</v>
      </c>
      <c r="F20" s="111"/>
      <c r="G20" s="103">
        <f t="shared" si="0"/>
        <v>0</v>
      </c>
    </row>
    <row r="21" spans="1:8" ht="13" thickBot="1" x14ac:dyDescent="0.3">
      <c r="A21" s="105">
        <v>13</v>
      </c>
      <c r="B21" s="106"/>
      <c r="C21" s="106" t="s">
        <v>67</v>
      </c>
      <c r="D21" s="106"/>
      <c r="E21" s="107">
        <v>1</v>
      </c>
      <c r="F21" s="116"/>
      <c r="G21" s="112">
        <f t="shared" si="0"/>
        <v>0</v>
      </c>
    </row>
    <row r="22" spans="1:8" ht="13" thickBot="1" x14ac:dyDescent="0.3">
      <c r="A22" s="91"/>
      <c r="B22" s="91"/>
      <c r="C22" s="91"/>
      <c r="D22" s="91"/>
      <c r="E22" s="90"/>
      <c r="F22" s="90"/>
      <c r="G22" s="117">
        <f>SUM(G7:G21)</f>
        <v>0</v>
      </c>
      <c r="H22" s="90"/>
    </row>
    <row r="23" spans="1:8" ht="13" thickTop="1" x14ac:dyDescent="0.25">
      <c r="A23" s="91"/>
      <c r="B23" s="91"/>
      <c r="C23" s="91"/>
      <c r="D23" s="91"/>
      <c r="E23" s="90"/>
      <c r="F23" s="90"/>
      <c r="G23" s="90"/>
      <c r="H23" s="90"/>
    </row>
    <row r="24" spans="1:8" x14ac:dyDescent="0.25">
      <c r="A24" s="91"/>
      <c r="B24" s="91"/>
      <c r="C24" s="91"/>
      <c r="D24" s="91"/>
      <c r="E24" s="90"/>
      <c r="F24" s="90"/>
      <c r="G24" s="90"/>
      <c r="H24" s="90"/>
    </row>
    <row r="25" spans="1:8" x14ac:dyDescent="0.25">
      <c r="A25" s="91"/>
      <c r="B25" s="91"/>
      <c r="C25" s="91"/>
      <c r="D25" s="91"/>
      <c r="E25" s="90"/>
      <c r="F25" s="90"/>
      <c r="G25" s="90"/>
      <c r="H25" s="90"/>
    </row>
    <row r="26" spans="1:8" x14ac:dyDescent="0.25">
      <c r="A26" s="90"/>
      <c r="B26" s="91"/>
      <c r="C26" s="91"/>
      <c r="D26" s="90"/>
      <c r="E26" s="90"/>
      <c r="F26" s="90"/>
      <c r="G26" s="90"/>
      <c r="H26" s="90"/>
    </row>
    <row r="27" spans="1:8" x14ac:dyDescent="0.25">
      <c r="A27" s="90"/>
      <c r="B27" s="91"/>
      <c r="C27" s="91"/>
      <c r="D27" s="90"/>
      <c r="E27" s="90"/>
      <c r="F27" s="90"/>
      <c r="G27" s="90"/>
      <c r="H27" s="90"/>
    </row>
    <row r="28" spans="1:8" x14ac:dyDescent="0.25">
      <c r="A28" s="90"/>
      <c r="B28" s="91"/>
      <c r="C28" s="91"/>
      <c r="D28" s="90"/>
      <c r="E28" s="90"/>
      <c r="F28" s="90"/>
      <c r="G28" s="90"/>
      <c r="H28" s="90"/>
    </row>
    <row r="29" spans="1:8" x14ac:dyDescent="0.25">
      <c r="A29" s="90"/>
      <c r="B29" s="91"/>
      <c r="C29" s="91"/>
      <c r="D29" s="90"/>
      <c r="E29" s="90"/>
      <c r="F29" s="90"/>
      <c r="G29" s="90"/>
      <c r="H29" s="90"/>
    </row>
    <row r="30" spans="1:8" x14ac:dyDescent="0.25">
      <c r="A30" s="90"/>
      <c r="B30" s="90"/>
      <c r="C30" s="90"/>
      <c r="D30" s="90"/>
      <c r="E30" s="90"/>
      <c r="F30" s="90"/>
      <c r="G30" s="90"/>
      <c r="H30" s="90"/>
    </row>
    <row r="31" spans="1:8" x14ac:dyDescent="0.25">
      <c r="A31" s="90"/>
      <c r="B31" s="90"/>
      <c r="C31" s="90"/>
      <c r="D31" s="90"/>
      <c r="E31" s="90"/>
      <c r="F31" s="90"/>
      <c r="G31" s="90"/>
      <c r="H31" s="90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21</vt:i4>
      </vt:variant>
    </vt:vector>
  </HeadingPairs>
  <TitlesOfParts>
    <vt:vector size="23" baseType="lpstr">
      <vt:lpstr>Stavba</vt:lpstr>
      <vt:lpstr>VRN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Ing.Jan Rohlík</dc:creator>
  <cp:lastModifiedBy>Martin Lacina</cp:lastModifiedBy>
  <cp:lastPrinted>2016-04-13T06:09:13Z</cp:lastPrinted>
  <dcterms:created xsi:type="dcterms:W3CDTF">2009-05-19T20:22:17Z</dcterms:created>
  <dcterms:modified xsi:type="dcterms:W3CDTF">2019-05-20T06:32:00Z</dcterms:modified>
</cp:coreProperties>
</file>